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844" sheetId="1" r:id="rId1"/>
  </sheets>
  <calcPr calcId="152511"/>
</workbook>
</file>

<file path=xl/calcChain.xml><?xml version="1.0" encoding="utf-8"?>
<calcChain xmlns="http://schemas.openxmlformats.org/spreadsheetml/2006/main">
  <c r="Q25" i="1" l="1"/>
  <c r="P25" i="1"/>
  <c r="F25" i="1"/>
  <c r="G25" i="1"/>
  <c r="H25" i="1"/>
  <c r="I25" i="1"/>
  <c r="J25" i="1"/>
  <c r="K25" i="1"/>
  <c r="L25" i="1"/>
  <c r="M25" i="1"/>
  <c r="N25" i="1"/>
  <c r="E25" i="1"/>
  <c r="T19" i="1"/>
  <c r="T13" i="1"/>
  <c r="T7" i="1"/>
  <c r="F22" i="1"/>
  <c r="G22" i="1"/>
  <c r="H22" i="1"/>
  <c r="I22" i="1"/>
  <c r="J22" i="1"/>
  <c r="K22" i="1"/>
  <c r="L22" i="1"/>
  <c r="M22" i="1"/>
  <c r="N22" i="1"/>
  <c r="E22" i="1"/>
  <c r="S22" i="1" s="1"/>
  <c r="F16" i="1"/>
  <c r="G16" i="1"/>
  <c r="H16" i="1"/>
  <c r="I16" i="1"/>
  <c r="J16" i="1"/>
  <c r="K16" i="1"/>
  <c r="L16" i="1"/>
  <c r="M16" i="1"/>
  <c r="N16" i="1"/>
  <c r="E16" i="1"/>
  <c r="S16" i="1" s="1"/>
  <c r="F10" i="1"/>
  <c r="G10" i="1"/>
  <c r="H10" i="1"/>
  <c r="I10" i="1"/>
  <c r="J10" i="1"/>
  <c r="K10" i="1"/>
  <c r="L10" i="1"/>
  <c r="M10" i="1"/>
  <c r="N10" i="1"/>
  <c r="E10" i="1"/>
  <c r="Q22" i="1"/>
  <c r="P22" i="1"/>
  <c r="Q16" i="1"/>
  <c r="P16" i="1"/>
  <c r="Q10" i="1"/>
  <c r="P10" i="1"/>
  <c r="Q9" i="1"/>
  <c r="P9" i="1"/>
  <c r="Q21" i="1"/>
  <c r="P21" i="1"/>
  <c r="Q15" i="1"/>
  <c r="P15" i="1"/>
  <c r="F21" i="1"/>
  <c r="S21" i="1" s="1"/>
  <c r="G21" i="1"/>
  <c r="H21" i="1"/>
  <c r="I21" i="1"/>
  <c r="J21" i="1"/>
  <c r="K21" i="1"/>
  <c r="L21" i="1"/>
  <c r="M21" i="1"/>
  <c r="N21" i="1"/>
  <c r="E21" i="1"/>
  <c r="F15" i="1"/>
  <c r="G15" i="1"/>
  <c r="H15" i="1"/>
  <c r="I15" i="1"/>
  <c r="J15" i="1"/>
  <c r="K15" i="1"/>
  <c r="L15" i="1"/>
  <c r="M15" i="1"/>
  <c r="N15" i="1"/>
  <c r="E15" i="1"/>
  <c r="G9" i="1"/>
  <c r="H9" i="1"/>
  <c r="I9" i="1"/>
  <c r="J9" i="1"/>
  <c r="K9" i="1"/>
  <c r="L9" i="1"/>
  <c r="M9" i="1"/>
  <c r="N9" i="1"/>
  <c r="E9" i="1"/>
  <c r="S9" i="1" s="1"/>
  <c r="F9" i="1"/>
  <c r="S11" i="1"/>
  <c r="B3" i="1"/>
  <c r="S23" i="1"/>
  <c r="S17" i="1"/>
  <c r="S25" i="1" l="1"/>
  <c r="S15" i="1"/>
  <c r="S10" i="1"/>
</calcChain>
</file>

<file path=xl/sharedStrings.xml><?xml version="1.0" encoding="utf-8"?>
<sst xmlns="http://schemas.openxmlformats.org/spreadsheetml/2006/main" count="40" uniqueCount="30">
  <si>
    <t>Bank</t>
  </si>
  <si>
    <t>Marcin</t>
  </si>
  <si>
    <t>Michał z Olkusza</t>
  </si>
  <si>
    <t>Michał (Elemele)</t>
  </si>
  <si>
    <t>VZ</t>
  </si>
  <si>
    <t>MOB</t>
  </si>
  <si>
    <t>SBB</t>
  </si>
  <si>
    <t>ChA</t>
  </si>
  <si>
    <t>FNM</t>
  </si>
  <si>
    <t>STB</t>
  </si>
  <si>
    <t>BLS</t>
  </si>
  <si>
    <t>AB</t>
  </si>
  <si>
    <t>RhB</t>
  </si>
  <si>
    <t>JN</t>
  </si>
  <si>
    <t>$ from bank/each OR</t>
  </si>
  <si>
    <t>Company</t>
  </si>
  <si>
    <t>Actual price</t>
  </si>
  <si>
    <t>Cash in company</t>
  </si>
  <si>
    <t>Cash</t>
  </si>
  <si>
    <t>Tunel companies</t>
  </si>
  <si>
    <t>Mountain companies</t>
  </si>
  <si>
    <t>SUM</t>
  </si>
  <si>
    <t>Actual assets</t>
  </si>
  <si>
    <t>Actual bank</t>
  </si>
  <si>
    <t>Number of shares</t>
  </si>
  <si>
    <t>% of shares</t>
  </si>
  <si>
    <t>shares value</t>
  </si>
  <si>
    <t>income per OR</t>
  </si>
  <si>
    <t># of certificates</t>
  </si>
  <si>
    <t>Income per 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</si>
</sst>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0" xfId="0" applyBorder="1"/>
    <xf numFmtId="10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0" fontId="0" fillId="0" borderId="11" xfId="0" applyNumberFormat="1" applyBorder="1"/>
    <xf numFmtId="0" fontId="0" fillId="0" borderId="11" xfId="0" applyFill="1" applyBorder="1"/>
    <xf numFmtId="10" fontId="0" fillId="0" borderId="11" xfId="0" applyNumberFormat="1" applyFill="1" applyBorder="1"/>
    <xf numFmtId="0" fontId="0" fillId="0" borderId="13" xfId="0" applyBorder="1"/>
    <xf numFmtId="0" fontId="0" fillId="0" borderId="1" xfId="0" applyBorder="1"/>
    <xf numFmtId="0" fontId="0" fillId="0" borderId="13" xfId="0" applyBorder="1" applyAlignment="1">
      <alignment wrapText="1"/>
    </xf>
    <xf numFmtId="0" fontId="0" fillId="0" borderId="14" xfId="0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0" xfId="0" applyFill="1"/>
    <xf numFmtId="0" fontId="0" fillId="2" borderId="11" xfId="0" applyFill="1" applyBorder="1"/>
    <xf numFmtId="0" fontId="0" fillId="0" borderId="10" xfId="0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zoomScale="85" zoomScaleNormal="85" workbookViewId="0">
      <selection activeCell="H13" sqref="H13"/>
    </sheetView>
  </sheetViews>
  <sheetFormatPr defaultRowHeight="15" x14ac:dyDescent="0.25"/>
  <cols>
    <col min="1" max="1" width="16.140625" bestFit="1" customWidth="1"/>
    <col min="3" max="4" width="16.42578125" bestFit="1" customWidth="1"/>
    <col min="5" max="5" width="10.140625" bestFit="1" customWidth="1"/>
    <col min="16" max="17" width="12" customWidth="1"/>
    <col min="20" max="20" width="16.5703125" bestFit="1" customWidth="1"/>
  </cols>
  <sheetData>
    <row r="1" spans="1:20" ht="30.75" thickBot="1" x14ac:dyDescent="0.3">
      <c r="B1" t="s">
        <v>18</v>
      </c>
      <c r="D1" s="16" t="s">
        <v>15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P1" s="24" t="s">
        <v>20</v>
      </c>
      <c r="Q1" s="24" t="s">
        <v>19</v>
      </c>
      <c r="S1" s="10" t="s">
        <v>21</v>
      </c>
      <c r="T1" t="s">
        <v>22</v>
      </c>
    </row>
    <row r="2" spans="1:20" x14ac:dyDescent="0.25">
      <c r="A2" t="s">
        <v>0</v>
      </c>
      <c r="B2">
        <v>12000</v>
      </c>
      <c r="D2" s="22" t="s">
        <v>29</v>
      </c>
      <c r="E2" s="23"/>
      <c r="F2" s="23"/>
      <c r="G2" s="23"/>
      <c r="H2" s="23"/>
      <c r="I2" s="23"/>
      <c r="J2" s="23"/>
      <c r="K2" s="23"/>
      <c r="L2" s="23"/>
      <c r="M2" s="23"/>
      <c r="N2" s="23"/>
      <c r="P2" s="11"/>
      <c r="Q2" s="11"/>
      <c r="S2" s="11"/>
    </row>
    <row r="3" spans="1:20" x14ac:dyDescent="0.25">
      <c r="A3" t="s">
        <v>23</v>
      </c>
      <c r="B3">
        <f>B2-B7-B13-B19-SUM(E4:N4)</f>
        <v>5441</v>
      </c>
      <c r="D3" t="s">
        <v>16</v>
      </c>
      <c r="E3" s="11">
        <v>150</v>
      </c>
      <c r="F3" s="11">
        <v>115</v>
      </c>
      <c r="G3" s="11">
        <v>115</v>
      </c>
      <c r="H3" s="11">
        <v>110</v>
      </c>
      <c r="I3" s="11">
        <v>100</v>
      </c>
      <c r="J3" s="11">
        <v>64</v>
      </c>
      <c r="K3" s="11">
        <v>60</v>
      </c>
      <c r="L3" s="11">
        <v>57</v>
      </c>
      <c r="M3" s="11">
        <v>45</v>
      </c>
      <c r="N3" s="11">
        <v>40</v>
      </c>
      <c r="P3" s="11">
        <v>150</v>
      </c>
      <c r="Q3" s="11">
        <v>50</v>
      </c>
      <c r="S3" s="11"/>
    </row>
    <row r="4" spans="1:20" x14ac:dyDescent="0.25">
      <c r="D4" t="s">
        <v>17</v>
      </c>
      <c r="E4" s="11">
        <v>10</v>
      </c>
      <c r="F4" s="11">
        <v>1</v>
      </c>
      <c r="G4" s="11">
        <v>152</v>
      </c>
      <c r="H4" s="11">
        <v>10</v>
      </c>
      <c r="I4" s="11">
        <v>22</v>
      </c>
      <c r="J4" s="11">
        <v>10</v>
      </c>
      <c r="K4" s="11">
        <v>400</v>
      </c>
      <c r="L4" s="11">
        <v>470</v>
      </c>
      <c r="M4" s="11">
        <v>180</v>
      </c>
      <c r="N4" s="11">
        <v>110</v>
      </c>
      <c r="P4" s="11"/>
      <c r="Q4" s="11"/>
      <c r="S4" s="11"/>
    </row>
    <row r="5" spans="1:20" x14ac:dyDescent="0.25">
      <c r="E5" s="11"/>
      <c r="F5" s="11"/>
      <c r="G5" s="11"/>
      <c r="H5" s="11"/>
      <c r="I5" s="11"/>
      <c r="J5" s="11"/>
      <c r="K5" s="11"/>
      <c r="L5" s="11"/>
      <c r="M5" s="11"/>
      <c r="N5" s="11"/>
      <c r="P5" s="11"/>
      <c r="Q5" s="11"/>
      <c r="S5" s="11"/>
    </row>
    <row r="6" spans="1:20" ht="15.75" thickBot="1" x14ac:dyDescent="0.3">
      <c r="E6" s="11"/>
      <c r="F6" s="11"/>
      <c r="G6" s="11"/>
      <c r="H6" s="11"/>
      <c r="I6" s="11"/>
      <c r="J6" s="11"/>
      <c r="K6" s="11"/>
      <c r="L6" s="11"/>
      <c r="M6" s="11"/>
      <c r="N6" s="11"/>
      <c r="P6" s="11"/>
      <c r="Q6" s="11"/>
      <c r="S6" s="11"/>
    </row>
    <row r="7" spans="1:20" x14ac:dyDescent="0.25">
      <c r="A7" s="1" t="s">
        <v>1</v>
      </c>
      <c r="B7" s="2">
        <v>2441</v>
      </c>
      <c r="C7" s="2" t="s">
        <v>24</v>
      </c>
      <c r="D7" s="2"/>
      <c r="E7" s="10">
        <v>0</v>
      </c>
      <c r="F7" s="10">
        <v>1</v>
      </c>
      <c r="G7" s="10">
        <v>8</v>
      </c>
      <c r="H7" s="10">
        <v>0</v>
      </c>
      <c r="I7" s="10">
        <v>2</v>
      </c>
      <c r="J7" s="10">
        <v>0</v>
      </c>
      <c r="K7" s="10">
        <v>5</v>
      </c>
      <c r="L7" s="10">
        <v>7</v>
      </c>
      <c r="M7" s="10">
        <v>3</v>
      </c>
      <c r="N7" s="10">
        <v>3</v>
      </c>
      <c r="O7" s="2"/>
      <c r="P7" s="10">
        <v>1</v>
      </c>
      <c r="Q7" s="10">
        <v>0</v>
      </c>
      <c r="R7" s="2"/>
      <c r="S7" s="10"/>
      <c r="T7" s="20">
        <f>SUM(S9+B7)</f>
        <v>4780</v>
      </c>
    </row>
    <row r="8" spans="1:20" x14ac:dyDescent="0.25">
      <c r="A8" s="3"/>
      <c r="B8" s="4"/>
      <c r="C8" s="4" t="s">
        <v>25</v>
      </c>
      <c r="D8" s="5"/>
      <c r="E8" s="13">
        <v>0</v>
      </c>
      <c r="F8" s="13">
        <v>0.1</v>
      </c>
      <c r="G8" s="13">
        <v>0.4</v>
      </c>
      <c r="H8" s="13">
        <v>0</v>
      </c>
      <c r="I8" s="13">
        <v>0.2</v>
      </c>
      <c r="J8" s="13">
        <v>0</v>
      </c>
      <c r="K8" s="13">
        <v>0.5</v>
      </c>
      <c r="L8" s="13">
        <v>0.7</v>
      </c>
      <c r="M8" s="13">
        <v>0.3</v>
      </c>
      <c r="N8" s="13">
        <v>0.6</v>
      </c>
      <c r="O8" s="4"/>
      <c r="P8" s="11"/>
      <c r="Q8" s="11"/>
      <c r="R8" s="4"/>
      <c r="S8" s="11"/>
      <c r="T8" s="21"/>
    </row>
    <row r="9" spans="1:20" x14ac:dyDescent="0.25">
      <c r="A9" s="3"/>
      <c r="B9" s="4"/>
      <c r="C9" s="4" t="s">
        <v>26</v>
      </c>
      <c r="D9" s="4"/>
      <c r="E9" s="11">
        <f>E7*E3</f>
        <v>0</v>
      </c>
      <c r="F9" s="11">
        <f>F7*F3</f>
        <v>115</v>
      </c>
      <c r="G9" s="11">
        <f t="shared" ref="G9:N9" si="0">G7*G3</f>
        <v>920</v>
      </c>
      <c r="H9" s="11">
        <f t="shared" si="0"/>
        <v>0</v>
      </c>
      <c r="I9" s="11">
        <f t="shared" si="0"/>
        <v>200</v>
      </c>
      <c r="J9" s="11">
        <f t="shared" si="0"/>
        <v>0</v>
      </c>
      <c r="K9" s="11">
        <f t="shared" si="0"/>
        <v>300</v>
      </c>
      <c r="L9" s="11">
        <f t="shared" si="0"/>
        <v>399</v>
      </c>
      <c r="M9" s="11">
        <f t="shared" si="0"/>
        <v>135</v>
      </c>
      <c r="N9" s="11">
        <f t="shared" si="0"/>
        <v>120</v>
      </c>
      <c r="O9" s="4"/>
      <c r="P9" s="14">
        <f>P7*P3</f>
        <v>150</v>
      </c>
      <c r="Q9" s="14">
        <f>Q7*Q3</f>
        <v>0</v>
      </c>
      <c r="R9" s="4"/>
      <c r="S9" s="11">
        <f>SUM(E9:Q9)</f>
        <v>2339</v>
      </c>
      <c r="T9" s="6"/>
    </row>
    <row r="10" spans="1:20" x14ac:dyDescent="0.25">
      <c r="A10" s="3"/>
      <c r="B10" s="4"/>
      <c r="C10" s="4" t="s">
        <v>27</v>
      </c>
      <c r="D10" s="4"/>
      <c r="E10" s="14">
        <f>E8*E2</f>
        <v>0</v>
      </c>
      <c r="F10" s="14">
        <f t="shared" ref="F10:N10" si="1">F8*F2</f>
        <v>0</v>
      </c>
      <c r="G10" s="14">
        <f t="shared" si="1"/>
        <v>0</v>
      </c>
      <c r="H10" s="14">
        <f t="shared" si="1"/>
        <v>0</v>
      </c>
      <c r="I10" s="14">
        <f t="shared" si="1"/>
        <v>0</v>
      </c>
      <c r="J10" s="14">
        <f t="shared" si="1"/>
        <v>0</v>
      </c>
      <c r="K10" s="14">
        <f t="shared" si="1"/>
        <v>0</v>
      </c>
      <c r="L10" s="14">
        <f t="shared" si="1"/>
        <v>0</v>
      </c>
      <c r="M10" s="14">
        <f t="shared" si="1"/>
        <v>0</v>
      </c>
      <c r="N10" s="14">
        <f t="shared" si="1"/>
        <v>0</v>
      </c>
      <c r="O10" s="4"/>
      <c r="P10" s="11">
        <f>P7*40</f>
        <v>40</v>
      </c>
      <c r="Q10" s="11">
        <f>Q7*10</f>
        <v>0</v>
      </c>
      <c r="R10" s="4"/>
      <c r="S10" s="11">
        <f>SUM(E10:Q10)</f>
        <v>40</v>
      </c>
      <c r="T10" s="6"/>
    </row>
    <row r="11" spans="1:20" ht="15.75" thickBot="1" x14ac:dyDescent="0.3">
      <c r="A11" s="7"/>
      <c r="B11" s="8"/>
      <c r="C11" s="8" t="s">
        <v>28</v>
      </c>
      <c r="D11" s="8"/>
      <c r="E11" s="12">
        <v>0</v>
      </c>
      <c r="F11" s="12">
        <v>1</v>
      </c>
      <c r="G11" s="12">
        <v>5</v>
      </c>
      <c r="H11" s="12">
        <v>0</v>
      </c>
      <c r="I11" s="12">
        <v>2</v>
      </c>
      <c r="J11" s="12">
        <v>0</v>
      </c>
      <c r="K11" s="12">
        <v>5</v>
      </c>
      <c r="L11" s="12">
        <v>6</v>
      </c>
      <c r="M11" s="12">
        <v>3</v>
      </c>
      <c r="N11" s="12">
        <v>2</v>
      </c>
      <c r="O11" s="8"/>
      <c r="P11" s="12"/>
      <c r="Q11" s="12"/>
      <c r="R11" s="8"/>
      <c r="S11" s="12">
        <f>SUM(E11:N11)</f>
        <v>24</v>
      </c>
      <c r="T11" s="9"/>
    </row>
    <row r="12" spans="1:20" ht="15.75" thickBot="1" x14ac:dyDescent="0.3">
      <c r="E12" s="11"/>
      <c r="F12" s="11"/>
      <c r="G12" s="11"/>
      <c r="H12" s="11"/>
      <c r="I12" s="11"/>
      <c r="J12" s="11"/>
      <c r="K12" s="11"/>
      <c r="L12" s="11"/>
      <c r="M12" s="11"/>
      <c r="N12" s="11"/>
      <c r="P12" s="11"/>
      <c r="Q12" s="11"/>
      <c r="S12" s="11"/>
    </row>
    <row r="13" spans="1:20" x14ac:dyDescent="0.25">
      <c r="A13" s="1" t="s">
        <v>2</v>
      </c>
      <c r="B13" s="2">
        <v>1088</v>
      </c>
      <c r="C13" s="2" t="s">
        <v>24</v>
      </c>
      <c r="D13" s="2"/>
      <c r="E13" s="10">
        <v>5</v>
      </c>
      <c r="F13" s="10">
        <v>7</v>
      </c>
      <c r="G13" s="10">
        <v>1</v>
      </c>
      <c r="H13" s="10">
        <v>0</v>
      </c>
      <c r="I13" s="10">
        <v>0</v>
      </c>
      <c r="J13" s="10">
        <v>6</v>
      </c>
      <c r="K13" s="10">
        <v>5</v>
      </c>
      <c r="L13" s="10">
        <v>0</v>
      </c>
      <c r="M13" s="10">
        <v>5</v>
      </c>
      <c r="N13" s="10">
        <v>0</v>
      </c>
      <c r="O13" s="2"/>
      <c r="P13" s="10">
        <v>3</v>
      </c>
      <c r="Q13" s="10">
        <v>1</v>
      </c>
      <c r="R13" s="2"/>
      <c r="S13" s="10"/>
      <c r="T13" s="20">
        <f>SUM(S15+B13)</f>
        <v>4167</v>
      </c>
    </row>
    <row r="14" spans="1:20" x14ac:dyDescent="0.25">
      <c r="A14" s="3"/>
      <c r="B14" s="4"/>
      <c r="C14" s="4" t="s">
        <v>25</v>
      </c>
      <c r="D14" s="5"/>
      <c r="E14" s="13">
        <v>1</v>
      </c>
      <c r="F14" s="13">
        <v>0.7</v>
      </c>
      <c r="G14" s="13">
        <v>0.05</v>
      </c>
      <c r="H14" s="13">
        <v>0</v>
      </c>
      <c r="I14" s="13">
        <v>0</v>
      </c>
      <c r="J14" s="13">
        <v>0.6</v>
      </c>
      <c r="K14" s="13">
        <v>0.5</v>
      </c>
      <c r="L14" s="13">
        <v>0</v>
      </c>
      <c r="M14" s="13">
        <v>0.5</v>
      </c>
      <c r="N14" s="13">
        <v>0</v>
      </c>
      <c r="O14" s="4"/>
      <c r="P14" s="11"/>
      <c r="Q14" s="11"/>
      <c r="R14" s="4"/>
      <c r="S14" s="11"/>
      <c r="T14" s="21"/>
    </row>
    <row r="15" spans="1:20" x14ac:dyDescent="0.25">
      <c r="A15" s="3"/>
      <c r="B15" s="4"/>
      <c r="C15" s="4" t="s">
        <v>26</v>
      </c>
      <c r="D15" s="4"/>
      <c r="E15" s="11">
        <f>E13*E3</f>
        <v>750</v>
      </c>
      <c r="F15" s="11">
        <f t="shared" ref="F15:N15" si="2">F13*F3</f>
        <v>805</v>
      </c>
      <c r="G15" s="11">
        <f t="shared" si="2"/>
        <v>115</v>
      </c>
      <c r="H15" s="11">
        <f t="shared" si="2"/>
        <v>0</v>
      </c>
      <c r="I15" s="11">
        <f t="shared" si="2"/>
        <v>0</v>
      </c>
      <c r="J15" s="11">
        <f t="shared" si="2"/>
        <v>384</v>
      </c>
      <c r="K15" s="11">
        <f t="shared" si="2"/>
        <v>300</v>
      </c>
      <c r="L15" s="11">
        <f t="shared" si="2"/>
        <v>0</v>
      </c>
      <c r="M15" s="11">
        <f t="shared" si="2"/>
        <v>225</v>
      </c>
      <c r="N15" s="11">
        <f t="shared" si="2"/>
        <v>0</v>
      </c>
      <c r="O15" s="4"/>
      <c r="P15" s="14">
        <f>P13*P3</f>
        <v>450</v>
      </c>
      <c r="Q15" s="14">
        <f>Q13*Q3</f>
        <v>50</v>
      </c>
      <c r="R15" s="4"/>
      <c r="S15" s="11">
        <f>SUM(E15:Q15)</f>
        <v>3079</v>
      </c>
      <c r="T15" s="6"/>
    </row>
    <row r="16" spans="1:20" x14ac:dyDescent="0.25">
      <c r="A16" s="3"/>
      <c r="B16" s="4"/>
      <c r="C16" s="4" t="s">
        <v>27</v>
      </c>
      <c r="D16" s="4"/>
      <c r="E16" s="11">
        <f>E14*E2</f>
        <v>0</v>
      </c>
      <c r="F16" s="11">
        <f t="shared" ref="F16:N16" si="3">F14*F2</f>
        <v>0</v>
      </c>
      <c r="G16" s="11">
        <f t="shared" si="3"/>
        <v>0</v>
      </c>
      <c r="H16" s="11">
        <f t="shared" si="3"/>
        <v>0</v>
      </c>
      <c r="I16" s="11">
        <f t="shared" si="3"/>
        <v>0</v>
      </c>
      <c r="J16" s="11">
        <f t="shared" si="3"/>
        <v>0</v>
      </c>
      <c r="K16" s="11">
        <f t="shared" si="3"/>
        <v>0</v>
      </c>
      <c r="L16" s="11">
        <f t="shared" si="3"/>
        <v>0</v>
      </c>
      <c r="M16" s="11">
        <f t="shared" si="3"/>
        <v>0</v>
      </c>
      <c r="N16" s="11">
        <f t="shared" si="3"/>
        <v>0</v>
      </c>
      <c r="O16" s="4"/>
      <c r="P16" s="11">
        <f>P13*40</f>
        <v>120</v>
      </c>
      <c r="Q16" s="11">
        <f>Q13*10</f>
        <v>10</v>
      </c>
      <c r="R16" s="4"/>
      <c r="S16" s="11">
        <f>SUM(E16:Q16)</f>
        <v>130</v>
      </c>
      <c r="T16" s="6"/>
    </row>
    <row r="17" spans="1:20" ht="15.75" thickBot="1" x14ac:dyDescent="0.3">
      <c r="A17" s="7"/>
      <c r="B17" s="8"/>
      <c r="C17" s="8" t="s">
        <v>28</v>
      </c>
      <c r="D17" s="8"/>
      <c r="E17" s="12">
        <v>4</v>
      </c>
      <c r="F17" s="12">
        <v>6</v>
      </c>
      <c r="G17" s="12">
        <v>1</v>
      </c>
      <c r="H17" s="12">
        <v>0</v>
      </c>
      <c r="I17" s="12">
        <v>0</v>
      </c>
      <c r="J17" s="12">
        <v>5</v>
      </c>
      <c r="K17" s="12">
        <v>4</v>
      </c>
      <c r="L17" s="12">
        <v>0</v>
      </c>
      <c r="M17" s="12">
        <v>4</v>
      </c>
      <c r="N17" s="12">
        <v>0</v>
      </c>
      <c r="O17" s="8"/>
      <c r="P17" s="12"/>
      <c r="Q17" s="12"/>
      <c r="R17" s="8"/>
      <c r="S17" s="12">
        <f>SUM(E17:N17)</f>
        <v>24</v>
      </c>
      <c r="T17" s="9"/>
    </row>
    <row r="18" spans="1:20" ht="15.75" thickBot="1" x14ac:dyDescent="0.3">
      <c r="E18" s="11"/>
      <c r="F18" s="11"/>
      <c r="G18" s="11"/>
      <c r="H18" s="11"/>
      <c r="I18" s="11"/>
      <c r="J18" s="11"/>
      <c r="K18" s="11"/>
      <c r="L18" s="11"/>
      <c r="M18" s="11"/>
      <c r="N18" s="11"/>
      <c r="P18" s="11"/>
      <c r="Q18" s="11"/>
      <c r="S18" s="11"/>
    </row>
    <row r="19" spans="1:20" x14ac:dyDescent="0.25">
      <c r="A19" s="1" t="s">
        <v>3</v>
      </c>
      <c r="B19" s="2">
        <v>1665</v>
      </c>
      <c r="C19" s="2" t="s">
        <v>24</v>
      </c>
      <c r="D19" s="2"/>
      <c r="E19" s="10">
        <v>0</v>
      </c>
      <c r="F19" s="10">
        <v>2</v>
      </c>
      <c r="G19" s="10">
        <v>11</v>
      </c>
      <c r="H19" s="10">
        <v>5</v>
      </c>
      <c r="I19" s="10">
        <v>8</v>
      </c>
      <c r="J19" s="10">
        <v>1</v>
      </c>
      <c r="K19" s="10">
        <v>0</v>
      </c>
      <c r="L19" s="10">
        <v>0</v>
      </c>
      <c r="M19" s="10">
        <v>1</v>
      </c>
      <c r="N19" s="10">
        <v>0</v>
      </c>
      <c r="O19" s="2"/>
      <c r="P19" s="10">
        <v>1</v>
      </c>
      <c r="Q19" s="10">
        <v>2</v>
      </c>
      <c r="R19" s="2"/>
      <c r="S19" s="10"/>
      <c r="T19" s="20">
        <f>SUM(S21+B19)</f>
        <v>4869</v>
      </c>
    </row>
    <row r="20" spans="1:20" x14ac:dyDescent="0.25">
      <c r="A20" s="3"/>
      <c r="B20" s="4"/>
      <c r="C20" s="4" t="s">
        <v>25</v>
      </c>
      <c r="D20" s="5"/>
      <c r="E20" s="13">
        <v>0</v>
      </c>
      <c r="F20" s="13">
        <v>0.2</v>
      </c>
      <c r="G20" s="13">
        <v>0.55000000000000004</v>
      </c>
      <c r="H20" s="13">
        <v>1</v>
      </c>
      <c r="I20" s="13">
        <v>0.8</v>
      </c>
      <c r="J20" s="13">
        <v>0.1</v>
      </c>
      <c r="K20" s="13">
        <v>0</v>
      </c>
      <c r="L20" s="13">
        <v>0</v>
      </c>
      <c r="M20" s="13">
        <v>0.1</v>
      </c>
      <c r="N20" s="13">
        <v>0</v>
      </c>
      <c r="O20" s="4"/>
      <c r="P20" s="15"/>
      <c r="Q20" s="15"/>
      <c r="R20" s="4"/>
      <c r="S20" s="11"/>
      <c r="T20" s="21"/>
    </row>
    <row r="21" spans="1:20" x14ac:dyDescent="0.25">
      <c r="A21" s="3"/>
      <c r="B21" s="4"/>
      <c r="C21" s="4" t="s">
        <v>26</v>
      </c>
      <c r="D21" s="4"/>
      <c r="E21" s="14">
        <f>E19*E3</f>
        <v>0</v>
      </c>
      <c r="F21" s="14">
        <f t="shared" ref="F21:N21" si="4">F19*F3</f>
        <v>230</v>
      </c>
      <c r="G21" s="14">
        <f t="shared" si="4"/>
        <v>1265</v>
      </c>
      <c r="H21" s="14">
        <f t="shared" si="4"/>
        <v>550</v>
      </c>
      <c r="I21" s="14">
        <f t="shared" si="4"/>
        <v>800</v>
      </c>
      <c r="J21" s="14">
        <f t="shared" si="4"/>
        <v>64</v>
      </c>
      <c r="K21" s="14">
        <f t="shared" si="4"/>
        <v>0</v>
      </c>
      <c r="L21" s="14">
        <f t="shared" si="4"/>
        <v>0</v>
      </c>
      <c r="M21" s="14">
        <f t="shared" si="4"/>
        <v>45</v>
      </c>
      <c r="N21" s="14">
        <f t="shared" si="4"/>
        <v>0</v>
      </c>
      <c r="O21" s="4"/>
      <c r="P21" s="14">
        <f>P19*P3</f>
        <v>150</v>
      </c>
      <c r="Q21" s="14">
        <f>Q19*Q3</f>
        <v>100</v>
      </c>
      <c r="R21" s="4"/>
      <c r="S21" s="11">
        <f>SUM(E21:Q21)</f>
        <v>3204</v>
      </c>
      <c r="T21" s="6"/>
    </row>
    <row r="22" spans="1:20" x14ac:dyDescent="0.25">
      <c r="A22" s="3"/>
      <c r="B22" s="4"/>
      <c r="C22" s="4" t="s">
        <v>27</v>
      </c>
      <c r="D22" s="4"/>
      <c r="E22" s="14">
        <f>E20*E2</f>
        <v>0</v>
      </c>
      <c r="F22" s="14">
        <f t="shared" ref="F22:N22" si="5">F20*F2</f>
        <v>0</v>
      </c>
      <c r="G22" s="14">
        <f t="shared" si="5"/>
        <v>0</v>
      </c>
      <c r="H22" s="14">
        <f t="shared" si="5"/>
        <v>0</v>
      </c>
      <c r="I22" s="14">
        <f t="shared" si="5"/>
        <v>0</v>
      </c>
      <c r="J22" s="14">
        <f t="shared" si="5"/>
        <v>0</v>
      </c>
      <c r="K22" s="14">
        <f t="shared" si="5"/>
        <v>0</v>
      </c>
      <c r="L22" s="14">
        <f t="shared" si="5"/>
        <v>0</v>
      </c>
      <c r="M22" s="14">
        <f t="shared" si="5"/>
        <v>0</v>
      </c>
      <c r="N22" s="14">
        <f t="shared" si="5"/>
        <v>0</v>
      </c>
      <c r="O22" s="4"/>
      <c r="P22" s="11">
        <f>P19*40</f>
        <v>40</v>
      </c>
      <c r="Q22" s="11">
        <f>Q19*10</f>
        <v>20</v>
      </c>
      <c r="R22" s="4"/>
      <c r="S22" s="11">
        <f>SUM(E22:Q22)</f>
        <v>60</v>
      </c>
      <c r="T22" s="6"/>
    </row>
    <row r="23" spans="1:20" ht="15.75" thickBot="1" x14ac:dyDescent="0.3">
      <c r="A23" s="7"/>
      <c r="B23" s="8"/>
      <c r="C23" s="8" t="s">
        <v>28</v>
      </c>
      <c r="D23" s="8"/>
      <c r="E23" s="12">
        <v>0</v>
      </c>
      <c r="F23" s="12">
        <v>2</v>
      </c>
      <c r="G23" s="12">
        <v>9</v>
      </c>
      <c r="H23" s="12">
        <v>4</v>
      </c>
      <c r="I23" s="12">
        <v>7</v>
      </c>
      <c r="J23" s="12">
        <v>1</v>
      </c>
      <c r="K23" s="12">
        <v>0</v>
      </c>
      <c r="L23" s="12">
        <v>0</v>
      </c>
      <c r="M23" s="12">
        <v>1</v>
      </c>
      <c r="N23" s="12">
        <v>0</v>
      </c>
      <c r="O23" s="8"/>
      <c r="P23" s="12"/>
      <c r="Q23" s="12"/>
      <c r="R23" s="8"/>
      <c r="S23" s="12">
        <f>SUM(E23:N23)</f>
        <v>24</v>
      </c>
      <c r="T23" s="9"/>
    </row>
    <row r="24" spans="1:20" ht="15.75" thickBot="1" x14ac:dyDescent="0.3">
      <c r="E24" s="11"/>
      <c r="F24" s="11"/>
      <c r="G24" s="11"/>
      <c r="H24" s="11"/>
      <c r="I24" s="11"/>
      <c r="J24" s="11"/>
      <c r="K24" s="11"/>
      <c r="L24" s="11"/>
      <c r="M24" s="11"/>
      <c r="N24" s="11"/>
      <c r="P24" s="11"/>
      <c r="Q24" s="11"/>
      <c r="S24" s="11"/>
    </row>
    <row r="25" spans="1:20" ht="30.75" thickBot="1" x14ac:dyDescent="0.3">
      <c r="C25" s="18" t="s">
        <v>14</v>
      </c>
      <c r="D25" s="19"/>
      <c r="E25" s="17">
        <f>(E20+E14+E8)*E2</f>
        <v>0</v>
      </c>
      <c r="F25" s="17">
        <f t="shared" ref="F25:N25" si="6">(F20+F14+F8)*F2</f>
        <v>0</v>
      </c>
      <c r="G25" s="17">
        <f t="shared" si="6"/>
        <v>0</v>
      </c>
      <c r="H25" s="17">
        <f t="shared" si="6"/>
        <v>0</v>
      </c>
      <c r="I25" s="17">
        <f t="shared" si="6"/>
        <v>0</v>
      </c>
      <c r="J25" s="17">
        <f t="shared" si="6"/>
        <v>0</v>
      </c>
      <c r="K25" s="17">
        <f t="shared" si="6"/>
        <v>0</v>
      </c>
      <c r="L25" s="17">
        <f t="shared" si="6"/>
        <v>0</v>
      </c>
      <c r="M25" s="17">
        <f t="shared" si="6"/>
        <v>0</v>
      </c>
      <c r="N25" s="17">
        <f t="shared" si="6"/>
        <v>0</v>
      </c>
      <c r="O25" s="19"/>
      <c r="P25" s="17">
        <f>(P19+P13+P7)*40</f>
        <v>200</v>
      </c>
      <c r="Q25" s="17">
        <f>(Q19+Q13+Q7)*10</f>
        <v>30</v>
      </c>
      <c r="R25" s="19"/>
      <c r="S25" s="17">
        <f>SUM(E25:Q25)</f>
        <v>230</v>
      </c>
    </row>
  </sheetData>
  <mergeCells count="3">
    <mergeCell ref="T19:T20"/>
    <mergeCell ref="T13:T14"/>
    <mergeCell ref="T7:T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1844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2018-06-13T21:59:10Z</dcterms:modified>
</cp:coreProperties>
</file>